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295" windowHeight="675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'Sheet1'!$A$1:$H$47</definedName>
  </definedNames>
  <calcPr fullCalcOnLoad="1"/>
</workbook>
</file>

<file path=xl/sharedStrings.xml><?xml version="1.0" encoding="utf-8"?>
<sst xmlns="http://schemas.openxmlformats.org/spreadsheetml/2006/main" count="41" uniqueCount="40">
  <si>
    <t>FOREST CONSERVATION WORKSHEET</t>
  </si>
  <si>
    <t xml:space="preserve">NET TRACT AREA:  </t>
  </si>
  <si>
    <t>F.  Net Tract Area ………………………………………………………………………..=</t>
  </si>
  <si>
    <t>A.  Total tract area …</t>
  </si>
  <si>
    <t>B.  Land dedication acres (parks, county facility, etc.) …</t>
  </si>
  <si>
    <t>C.  Land dedication for roads or utilities (not being constructed by this plan) ...</t>
  </si>
  <si>
    <t>D.  Area to remain in commercial agricultural production/use …</t>
  </si>
  <si>
    <r>
      <t xml:space="preserve">LAND USE CATEGORY: (from </t>
    </r>
    <r>
      <rPr>
        <i/>
        <sz val="10"/>
        <rFont val="Arial"/>
        <family val="2"/>
      </rPr>
      <t>Trees Technical Manual</t>
    </r>
    <r>
      <rPr>
        <sz val="10"/>
        <rFont val="Arial"/>
        <family val="2"/>
      </rPr>
      <t>)</t>
    </r>
  </si>
  <si>
    <t>Input the number "1" under the appropriate land use,</t>
  </si>
  <si>
    <t>limit to only one entry.</t>
  </si>
  <si>
    <t>ARA</t>
  </si>
  <si>
    <t>MDR</t>
  </si>
  <si>
    <t>IDA</t>
  </si>
  <si>
    <t>HDR</t>
  </si>
  <si>
    <t>MPD</t>
  </si>
  <si>
    <t>CIA</t>
  </si>
  <si>
    <t>G.  Afforestation Threshold …</t>
  </si>
  <si>
    <t>H.  Conservation Threshold …</t>
  </si>
  <si>
    <t>x F =</t>
  </si>
  <si>
    <t>EXISTING FOREST COVER:</t>
  </si>
  <si>
    <t>I.  Existing forest cover ……………………………...…….=</t>
  </si>
  <si>
    <t>K.  Area of forest above conservation threshold …………=</t>
  </si>
  <si>
    <t>J.  Area of forest above afforestation threshold ..….…...=</t>
  </si>
  <si>
    <t>BREAK EVEN POINT:</t>
  </si>
  <si>
    <t>L.  Forest retention above threshold with no mitigation ….=</t>
  </si>
  <si>
    <t>M.  Clearing permitted without mitigation …………………=</t>
  </si>
  <si>
    <t>PROPOSED FOREST CLEARING:</t>
  </si>
  <si>
    <t>N.  Total area of forest to be cleared ……………………….=</t>
  </si>
  <si>
    <t>O.  Total area of forest to be retained ………………………=</t>
  </si>
  <si>
    <t>PLANTING REQUIREMENTS:</t>
  </si>
  <si>
    <t>P.  Reforestation for clearing above conservation threshold ….=</t>
  </si>
  <si>
    <t>Q.  Reforestation for clearing below conservation threshold ….=</t>
  </si>
  <si>
    <t>R.  Credit for retention above conservation threshold …………=</t>
  </si>
  <si>
    <t>S.  Total reforestation required ………………………………….=</t>
  </si>
  <si>
    <t>T.  Total afforestation required …………………………………..=</t>
  </si>
  <si>
    <t>U.  Credit for landscaping (may not exceed 20% of "S") …….=</t>
  </si>
  <si>
    <t>V.  Total reforestation and afforestation required ……………..=</t>
  </si>
  <si>
    <t>E.  Other deductions (specify) ……..</t>
  </si>
  <si>
    <t>worksheet updated 8/5/2002</t>
  </si>
  <si>
    <t>Plan Name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</si>
</sst>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2"/>
      <color indexed="12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sz val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sz val="12"/>
      <color indexed="20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62"/>
      <name val="Arial"/>
      <family val="2"/>
    </font>
    <font>
      <sz val="12"/>
      <color indexed="52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b/>
      <sz val="18"/>
      <color indexed="56"/>
      <name val="Cambria"/>
      <family val="2"/>
    </font>
    <font>
      <b/>
      <sz val="12"/>
      <color indexed="8"/>
      <name val="Arial"/>
      <family val="2"/>
    </font>
    <font>
      <sz val="12"/>
      <color indexed="10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9C0006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3F3F76"/>
      <name val="Arial"/>
      <family val="2"/>
    </font>
    <font>
      <sz val="12"/>
      <color rgb="FFFA7D00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b/>
      <sz val="18"/>
      <color theme="3"/>
      <name val="Cambria"/>
      <family val="2"/>
    </font>
    <font>
      <b/>
      <sz val="12"/>
      <color theme="1"/>
      <name val="Arial"/>
      <family val="2"/>
    </font>
    <font>
      <sz val="12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right"/>
    </xf>
    <xf numFmtId="9" fontId="0" fillId="0" borderId="0" xfId="0" applyNumberFormat="1" applyAlignment="1" applyProtection="1">
      <alignment/>
      <protection/>
    </xf>
    <xf numFmtId="2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0" fillId="0" borderId="0" xfId="0" applyFont="1" applyAlignment="1">
      <alignment/>
    </xf>
    <xf numFmtId="15" fontId="5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Font="1" applyAlignment="1" applyProtection="1">
      <alignment horizont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7"/>
  <sheetViews>
    <sheetView tabSelected="1" zoomScalePageLayoutView="0" workbookViewId="0" topLeftCell="A1">
      <selection activeCell="H36" sqref="H36"/>
    </sheetView>
  </sheetViews>
  <sheetFormatPr defaultColWidth="9.140625" defaultRowHeight="12.75"/>
  <cols>
    <col min="1" max="1" width="13.57421875" style="0" customWidth="1"/>
    <col min="7" max="7" width="9.00390625" style="0" customWidth="1"/>
    <col min="8" max="8" width="17.140625" style="0" customWidth="1"/>
  </cols>
  <sheetData>
    <row r="1" spans="1:8" ht="12.75">
      <c r="A1" s="10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1" t="s">
        <v>39</v>
      </c>
      <c r="B2" s="12"/>
      <c r="C2" s="12"/>
      <c r="D2" s="12"/>
      <c r="E2" s="12"/>
      <c r="F2" s="12"/>
      <c r="G2" s="12"/>
      <c r="H2" s="12"/>
    </row>
    <row r="3" spans="1:8" ht="12.75">
      <c r="A3" s="8" t="s">
        <v>1</v>
      </c>
      <c r="B3" s="8"/>
      <c r="C3" s="8"/>
      <c r="D3" s="8"/>
      <c r="E3" s="8"/>
      <c r="F3" s="8"/>
      <c r="G3" s="8"/>
      <c r="H3" s="8"/>
    </row>
    <row r="4" spans="1:8" ht="12.75">
      <c r="A4" s="8"/>
      <c r="B4" s="8"/>
      <c r="C4" s="8"/>
      <c r="D4" s="8"/>
      <c r="E4" s="8"/>
      <c r="F4" s="8"/>
      <c r="G4" s="8"/>
      <c r="H4" s="8"/>
    </row>
    <row r="5" spans="1:8" ht="15">
      <c r="A5" t="s">
        <v>3</v>
      </c>
      <c r="H5" s="5">
        <v>0</v>
      </c>
    </row>
    <row r="6" spans="1:8" ht="15">
      <c r="A6" t="s">
        <v>4</v>
      </c>
      <c r="H6" s="5">
        <v>0</v>
      </c>
    </row>
    <row r="7" spans="1:8" ht="15">
      <c r="A7" t="s">
        <v>5</v>
      </c>
      <c r="H7" s="5">
        <v>0</v>
      </c>
    </row>
    <row r="8" spans="1:8" ht="15">
      <c r="A8" t="s">
        <v>6</v>
      </c>
      <c r="H8" s="5">
        <v>0</v>
      </c>
    </row>
    <row r="9" spans="1:8" ht="15">
      <c r="A9" t="s">
        <v>37</v>
      </c>
      <c r="D9" s="7"/>
      <c r="H9" s="5">
        <v>0</v>
      </c>
    </row>
    <row r="10" spans="1:8" ht="15">
      <c r="A10" t="s">
        <v>2</v>
      </c>
      <c r="H10" s="2">
        <f>H5-H6-H7-H8-H9</f>
        <v>0</v>
      </c>
    </row>
    <row r="11" ht="12.75">
      <c r="H11" s="1"/>
    </row>
    <row r="12" spans="1:8" ht="12.75">
      <c r="A12" t="s">
        <v>7</v>
      </c>
      <c r="H12" s="1"/>
    </row>
    <row r="13" spans="2:8" ht="12.75">
      <c r="B13" t="s">
        <v>8</v>
      </c>
      <c r="H13" s="1"/>
    </row>
    <row r="14" spans="2:8" ht="12.75">
      <c r="B14" t="s">
        <v>9</v>
      </c>
      <c r="H14" s="1"/>
    </row>
    <row r="15" ht="12.75">
      <c r="H15" s="1"/>
    </row>
    <row r="16" spans="2:8" ht="12.75">
      <c r="B16" s="3" t="s">
        <v>10</v>
      </c>
      <c r="C16" s="3" t="s">
        <v>11</v>
      </c>
      <c r="D16" s="3" t="s">
        <v>12</v>
      </c>
      <c r="E16" s="3" t="s">
        <v>13</v>
      </c>
      <c r="F16" s="3" t="s">
        <v>14</v>
      </c>
      <c r="G16" s="3" t="s">
        <v>15</v>
      </c>
      <c r="H16" s="1"/>
    </row>
    <row r="17" spans="2:8" ht="15">
      <c r="B17" s="6">
        <v>0</v>
      </c>
      <c r="C17" s="6">
        <v>0</v>
      </c>
      <c r="D17" s="6">
        <v>0</v>
      </c>
      <c r="E17" s="6">
        <v>0</v>
      </c>
      <c r="F17" s="6">
        <v>0</v>
      </c>
      <c r="G17" s="6">
        <v>0</v>
      </c>
      <c r="H17" s="1"/>
    </row>
    <row r="18" ht="12.75">
      <c r="H18" s="1"/>
    </row>
    <row r="19" spans="1:8" ht="15">
      <c r="A19" t="s">
        <v>16</v>
      </c>
      <c r="F19" s="4">
        <f>0.2*B17+0.2*C17+0.15*D17+0.15*E17+0.15*F17+0.15*G17</f>
        <v>0</v>
      </c>
      <c r="G19" s="3" t="s">
        <v>18</v>
      </c>
      <c r="H19" s="2">
        <f>F19*H10</f>
        <v>0</v>
      </c>
    </row>
    <row r="20" spans="1:8" ht="15">
      <c r="A20" t="s">
        <v>17</v>
      </c>
      <c r="F20" s="4">
        <f>0.5*B17+0.25*C17+0.2*D17+0.2*E17+0.2*F17+0.15*G17</f>
        <v>0</v>
      </c>
      <c r="G20" s="3" t="s">
        <v>18</v>
      </c>
      <c r="H20" s="2">
        <f>F20*H10</f>
        <v>0</v>
      </c>
    </row>
    <row r="22" ht="12.75">
      <c r="A22" t="s">
        <v>19</v>
      </c>
    </row>
    <row r="24" spans="1:8" ht="15">
      <c r="A24" t="s">
        <v>20</v>
      </c>
      <c r="H24" s="5">
        <v>0</v>
      </c>
    </row>
    <row r="25" spans="1:8" ht="15">
      <c r="A25" t="s">
        <v>22</v>
      </c>
      <c r="H25" s="2">
        <f>IF((H24-H19)&gt;0,H24-H19,0)</f>
        <v>0</v>
      </c>
    </row>
    <row r="26" spans="1:8" ht="15">
      <c r="A26" t="s">
        <v>21</v>
      </c>
      <c r="H26" s="2">
        <f>IF((H24-H20)&gt;0,H24-H20,0)</f>
        <v>0</v>
      </c>
    </row>
    <row r="28" ht="12.75">
      <c r="A28" t="s">
        <v>23</v>
      </c>
    </row>
    <row r="30" spans="1:8" ht="15">
      <c r="A30" t="s">
        <v>24</v>
      </c>
      <c r="H30" s="2">
        <f>IF(H26&gt;0,(+H26*0.2)+H20,0)</f>
        <v>0</v>
      </c>
    </row>
    <row r="31" spans="1:8" ht="15">
      <c r="A31" t="s">
        <v>25</v>
      </c>
      <c r="H31" s="2">
        <f>IF((H30&gt;0),H24-H30,0)</f>
        <v>0</v>
      </c>
    </row>
    <row r="33" ht="12.75">
      <c r="A33" t="s">
        <v>26</v>
      </c>
    </row>
    <row r="35" spans="1:8" ht="15">
      <c r="A35" t="s">
        <v>27</v>
      </c>
      <c r="H35" s="5">
        <v>0</v>
      </c>
    </row>
    <row r="36" spans="1:8" ht="15">
      <c r="A36" t="s">
        <v>28</v>
      </c>
      <c r="H36" s="2">
        <f>H24-H35</f>
        <v>0</v>
      </c>
    </row>
    <row r="38" ht="12.75">
      <c r="A38" t="s">
        <v>29</v>
      </c>
    </row>
    <row r="40" spans="1:8" ht="15">
      <c r="A40" t="s">
        <v>30</v>
      </c>
      <c r="H40" s="2">
        <f>IF(H$26&gt;H$35,H$35/4,H$26/4)</f>
        <v>0</v>
      </c>
    </row>
    <row r="41" spans="1:9" ht="15">
      <c r="A41" t="s">
        <v>31</v>
      </c>
      <c r="H41" s="2">
        <f>IF((I41+J41)=0,0,IF(H24&gt;H20,(IF(OR((H36&lt;H20),(H36=H20)),2*(H20-H36),2*H35)),2*H35))</f>
        <v>0</v>
      </c>
      <c r="I41">
        <f>IF(H36&gt;H20,0,1)</f>
        <v>1</v>
      </c>
    </row>
    <row r="42" spans="1:8" ht="15">
      <c r="A42" t="s">
        <v>32</v>
      </c>
      <c r="H42" s="2">
        <f>IF((H26-H35)&lt;0,0,H26-H35)</f>
        <v>0</v>
      </c>
    </row>
    <row r="43" spans="1:9" ht="15">
      <c r="A43" t="s">
        <v>33</v>
      </c>
      <c r="H43" s="2">
        <f>IF((I43+J43)=0,0,IF(H36&gt;H19,H40+H41-H42,H40+H41))</f>
        <v>0</v>
      </c>
      <c r="I43">
        <f>IF(H42&gt;H40,0,1)</f>
        <v>1</v>
      </c>
    </row>
    <row r="44" spans="1:8" ht="15">
      <c r="A44" t="s">
        <v>34</v>
      </c>
      <c r="H44" s="2">
        <f>IF(AND(H24&lt;H19,H36&lt;H19),H19-H24,0)</f>
        <v>0</v>
      </c>
    </row>
    <row r="45" spans="1:8" ht="15">
      <c r="A45" t="s">
        <v>35</v>
      </c>
      <c r="H45" s="5">
        <v>0</v>
      </c>
    </row>
    <row r="46" spans="1:8" ht="15">
      <c r="A46" t="s">
        <v>36</v>
      </c>
      <c r="H46" s="2">
        <f>H44+H43-H45</f>
        <v>0</v>
      </c>
    </row>
    <row r="47" ht="12.75">
      <c r="G47" s="9" t="s">
        <v>38</v>
      </c>
    </row>
  </sheetData>
  <sheetProtection password="CA17" sheet="1" objects="1" scenarios="1"/>
  <mergeCells count="2">
    <mergeCell ref="A1:H1"/>
    <mergeCell ref="A2:H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MNCPPC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general user</dc:creator>
  <cp:keywords/>
  <dc:description/>
  <cp:lastModifiedBy>Mark.Pfefferle</cp:lastModifiedBy>
  <cp:lastPrinted>2008-05-16T14:41:13Z</cp:lastPrinted>
  <dcterms:created xsi:type="dcterms:W3CDTF">2002-08-05T13:41:33Z</dcterms:created>
  <dcterms:modified xsi:type="dcterms:W3CDTF">2008-08-29T12:51:29Z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